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amt2\_sg23_steuern_gebuehren\Wasser-Kanalgeb\"/>
    </mc:Choice>
  </mc:AlternateContent>
  <bookViews>
    <workbookView xWindow="120" yWindow="75" windowWidth="15180" windowHeight="9345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C43" i="1" l="1"/>
  <c r="D38" i="1"/>
  <c r="D39" i="1"/>
  <c r="C39" i="1"/>
  <c r="C33" i="1"/>
  <c r="C32" i="1"/>
  <c r="C31" i="1"/>
  <c r="C85" i="1"/>
  <c r="C48" i="1"/>
  <c r="D13" i="1"/>
  <c r="D26" i="1"/>
  <c r="D27" i="1"/>
  <c r="D43" i="1"/>
  <c r="C74" i="1"/>
  <c r="D8" i="1" s="1"/>
  <c r="D20" i="1" s="1"/>
  <c r="C80" i="1"/>
  <c r="C81" i="1"/>
  <c r="C82" i="1"/>
  <c r="C83" i="1"/>
  <c r="C84" i="1"/>
  <c r="C79" i="1"/>
  <c r="C53" i="1"/>
  <c r="C56" i="1"/>
  <c r="D28" i="1"/>
  <c r="D29" i="1"/>
  <c r="D32" i="1"/>
  <c r="D46" i="1"/>
  <c r="D22" i="1" l="1"/>
  <c r="D31" i="1" s="1"/>
  <c r="D33" i="1" s="1"/>
  <c r="D51" i="1" s="1"/>
  <c r="D21" i="1"/>
  <c r="D44" i="1"/>
  <c r="D47" i="1" s="1"/>
  <c r="D48" i="1" s="1"/>
  <c r="D52" i="1" s="1"/>
  <c r="D53" i="1" l="1"/>
  <c r="D56" i="1" s="1"/>
</calcChain>
</file>

<file path=xl/sharedStrings.xml><?xml version="1.0" encoding="utf-8"?>
<sst xmlns="http://schemas.openxmlformats.org/spreadsheetml/2006/main" count="88" uniqueCount="83">
  <si>
    <t>Mai</t>
  </si>
  <si>
    <t>Wasserverbrauchs- und Einleitungsgebühren</t>
  </si>
  <si>
    <t>Abrechnungszeitraum</t>
  </si>
  <si>
    <t>Netto</t>
  </si>
  <si>
    <t>Brutto</t>
  </si>
  <si>
    <t>Januar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</si>
  <si>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</si>
  <si>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</si>
  <si>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</si>
  <si>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</si>
  <si>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</si>
  <si>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</si>
  <si>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</si>
  <si>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</si>
  <si>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</si>
  <si>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Reale Tageszahl auf 365/366 - Basis</t>
  </si>
  <si>
    <t>ges.</t>
  </si>
  <si>
    <t>VQn 40</t>
  </si>
  <si>
    <t>VQn 60</t>
  </si>
  <si>
    <t>VQn 15</t>
  </si>
  <si>
    <t>bis Qn 15</t>
  </si>
  <si>
    <t>bis Qn 10</t>
  </si>
  <si>
    <t>bis Qn 2,5</t>
  </si>
  <si>
    <t>bis Qn 6</t>
  </si>
  <si>
    <t>Unverbindliche Rechenhilfe</t>
  </si>
  <si>
    <t>Beschreibung</t>
  </si>
  <si>
    <t>Beispiel</t>
  </si>
  <si>
    <t>Objekt</t>
  </si>
  <si>
    <t>Zeitpunkt der Abrechnung</t>
  </si>
  <si>
    <t>Zeitpunkt der Ablesung</t>
  </si>
  <si>
    <t>1. Berechnungsgrundlagen</t>
  </si>
  <si>
    <t>Ihre Werte</t>
  </si>
  <si>
    <t>Qn 2,5</t>
  </si>
  <si>
    <t>2. Wasserpreisberechnung</t>
  </si>
  <si>
    <t>a) Grundgebühr</t>
  </si>
  <si>
    <t>Nettogrundgebühr aufgrund dieser Zählergröße</t>
  </si>
  <si>
    <t>zuzüglich 7 % Umsatzsteuer</t>
  </si>
  <si>
    <t>b) Verbrauchsgebühr</t>
  </si>
  <si>
    <t>Zählerstand</t>
  </si>
  <si>
    <t>Zählerstand alt</t>
  </si>
  <si>
    <r>
      <t xml:space="preserve">Verbrauch </t>
    </r>
    <r>
      <rPr>
        <sz val="8"/>
        <rFont val="Arial"/>
        <family val="2"/>
      </rPr>
      <t>(Differenz Zählerstand alt - neu)</t>
    </r>
  </si>
  <si>
    <r>
      <t xml:space="preserve">ermittelter Verbrauch </t>
    </r>
    <r>
      <rPr>
        <sz val="8"/>
        <rFont val="Arial"/>
        <family val="2"/>
      </rPr>
      <t>(siehe oben)</t>
    </r>
  </si>
  <si>
    <t>350 cbm</t>
  </si>
  <si>
    <r>
      <t xml:space="preserve">Nettogesamtpreis </t>
    </r>
    <r>
      <rPr>
        <sz val="8"/>
        <rFont val="Arial"/>
        <family val="2"/>
      </rPr>
      <t>(Nettopreis x Anzahl cbm)</t>
    </r>
  </si>
  <si>
    <t>Bruttopreis Wasser</t>
  </si>
  <si>
    <t>Grundgebühr brutto</t>
  </si>
  <si>
    <r>
      <t xml:space="preserve">Wasserpreis gesamt </t>
    </r>
    <r>
      <rPr>
        <sz val="8"/>
        <rFont val="Arial"/>
        <family val="2"/>
      </rPr>
      <t>(Grund- + Verbrauchsgebühr)</t>
    </r>
  </si>
  <si>
    <t>4. Verbrauchsgebühr gesamt</t>
  </si>
  <si>
    <t>abzgl. geleistete Vorauszahlungen</t>
  </si>
  <si>
    <t>IST addiert</t>
  </si>
  <si>
    <r>
      <t xml:space="preserve">Anzahl dieser Tage </t>
    </r>
    <r>
      <rPr>
        <sz val="7.5"/>
        <rFont val="Arial"/>
        <family val="2"/>
      </rPr>
      <t>ggf. aus Tabelle (s.u.) ermitteln</t>
    </r>
  </si>
  <si>
    <r>
      <t xml:space="preserve">Zählergröße </t>
    </r>
    <r>
      <rPr>
        <sz val="8"/>
        <rFont val="Arial"/>
        <family val="2"/>
      </rPr>
      <t>(siehe Tabelle unten)</t>
    </r>
  </si>
  <si>
    <t>Wichtiger Hinweis: Alle Angaben sind unverbindlich</t>
  </si>
  <si>
    <t>Verbrauchsgebühr brutto</t>
  </si>
  <si>
    <t>X -Y-Str. 2</t>
  </si>
  <si>
    <t>470 cbm</t>
  </si>
  <si>
    <t>120 cbm</t>
  </si>
  <si>
    <t>Schmutzwassergebührenanteil</t>
  </si>
  <si>
    <t>Niederschlagswassergebührenanteil</t>
  </si>
  <si>
    <t>3. Abwasserpreisberechnung ohne Ust.</t>
  </si>
  <si>
    <t>Gebühr pro qm gebührenrelevanter Fläche</t>
  </si>
  <si>
    <r>
      <t>Gebühr Schmutzwasser</t>
    </r>
    <r>
      <rPr>
        <sz val="10"/>
        <rFont val="Arial"/>
      </rPr>
      <t xml:space="preserve"> </t>
    </r>
    <r>
      <rPr>
        <sz val="8"/>
        <rFont val="Arial"/>
        <family val="2"/>
      </rPr>
      <t>(Einzelpreis x Anzahl cbm)</t>
    </r>
  </si>
  <si>
    <t xml:space="preserve">Einzelgebühr pro cbm </t>
  </si>
  <si>
    <t>Nettopreis Wasser pro cbm</t>
  </si>
  <si>
    <t>festgestellte Fläche in qm</t>
  </si>
  <si>
    <t>Gebühr (s.o.)  : 365 Tage x anteilige Tage (s.o.)</t>
  </si>
  <si>
    <r>
      <t xml:space="preserve">NSW-Gebühr </t>
    </r>
    <r>
      <rPr>
        <sz val="10"/>
        <rFont val="Arial"/>
      </rPr>
      <t xml:space="preserve"> : 365 Tage x anteilige Tage(s.o.)</t>
    </r>
  </si>
  <si>
    <t>Abwassergebühr gesamt</t>
  </si>
  <si>
    <t>Schmutzwassergebührenteil</t>
  </si>
  <si>
    <t>NSW-Gebührenteil</t>
  </si>
  <si>
    <t>Wassergebühr gesamt</t>
  </si>
  <si>
    <t>Gesamtgebühr</t>
  </si>
  <si>
    <t>Nachzahlung/Erstattung (-)</t>
  </si>
  <si>
    <t>29/28</t>
  </si>
  <si>
    <t>366/365</t>
  </si>
  <si>
    <t>Realtage</t>
  </si>
  <si>
    <t>Abrechnungsjahr 01.01.20__ - 31.12.20__</t>
  </si>
  <si>
    <t>01.01.__ - 31.12.__</t>
  </si>
  <si>
    <t>31.12.20__</t>
  </si>
  <si>
    <t>30.12.20__</t>
  </si>
  <si>
    <r>
      <t xml:space="preserve">Gebühr NSW pro Jahr  </t>
    </r>
    <r>
      <rPr>
        <sz val="8"/>
        <rFont val="Arial"/>
        <family val="2"/>
      </rPr>
      <t>(Einzelpreis x Anzahl qm)</t>
    </r>
  </si>
  <si>
    <t>Zählerarten mit Jahresgebühr ab 2022</t>
  </si>
  <si>
    <t>Februar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</si>
</sst>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164" formatCode="#,##0.00\ [$€-1]"/>
    <numFmt numFmtId="165" formatCode="#,##0.00\ [$€-1];[Red]\-#,##0.00\ [$€-1]"/>
    <numFmt numFmtId="166" formatCode="_-* #,##0.00\ [$€-407]_-;\-* #,##0.00\ [$€-407]_-;_-* &quot;-&quot;??\ [$€-407]_-;_-@_-"/>
    <numFmt numFmtId="167" formatCode="000\ &quot;cbm&quot;"/>
    <numFmt numFmtId="168" formatCode="000\ &quot;qm&quot;"/>
    <numFmt numFmtId="169" formatCode="0\ &quot;qm&quot;"/>
  </numFmts>
  <fonts count="15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0"/>
      <name val="Book Antiqua"/>
      <family val="1"/>
    </font>
    <font>
      <sz val="12"/>
      <name val="Palatino Linotype"/>
      <family val="1"/>
    </font>
    <font>
      <sz val="7"/>
      <name val="Arial"/>
      <family val="2"/>
    </font>
    <font>
      <b/>
      <sz val="13"/>
      <name val="Arial Black"/>
      <family val="2"/>
    </font>
    <font>
      <sz val="8"/>
      <name val="Arial"/>
      <family val="2"/>
    </font>
    <font>
      <sz val="7.5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2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 style="medium">
        <color indexed="61"/>
      </left>
      <right/>
      <top style="medium">
        <color indexed="61"/>
      </top>
      <bottom/>
      <diagonal/>
    </border>
    <border>
      <left/>
      <right/>
      <top style="medium">
        <color indexed="61"/>
      </top>
      <bottom/>
      <diagonal/>
    </border>
    <border>
      <left/>
      <right style="medium">
        <color indexed="61"/>
      </right>
      <top style="medium">
        <color indexed="61"/>
      </top>
      <bottom/>
      <diagonal/>
    </border>
    <border>
      <left style="medium">
        <color indexed="53"/>
      </left>
      <right/>
      <top/>
      <bottom/>
      <diagonal/>
    </border>
    <border>
      <left style="medium">
        <color indexed="61"/>
      </left>
      <right/>
      <top/>
      <bottom/>
      <diagonal/>
    </border>
    <border>
      <left/>
      <right style="medium">
        <color indexed="61"/>
      </right>
      <top/>
      <bottom/>
      <diagonal/>
    </border>
    <border>
      <left style="medium">
        <color indexed="53"/>
      </left>
      <right/>
      <top style="thin">
        <color indexed="53"/>
      </top>
      <bottom/>
      <diagonal/>
    </border>
    <border>
      <left/>
      <right/>
      <top style="thin">
        <color indexed="53"/>
      </top>
      <bottom/>
      <diagonal/>
    </border>
    <border>
      <left style="medium">
        <color indexed="61"/>
      </left>
      <right/>
      <top/>
      <bottom style="medium">
        <color indexed="61"/>
      </bottom>
      <diagonal/>
    </border>
    <border>
      <left/>
      <right/>
      <top/>
      <bottom style="medium">
        <color indexed="61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53"/>
      </right>
      <top/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53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53"/>
      </right>
      <top style="thin">
        <color indexed="53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theme="5" tint="-0.249977111117893"/>
      </top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119">
    <xf numFmtId="0" fontId="0" fillId="0" borderId="0" xfId="0"/>
    <xf numFmtId="0" fontId="0" fillId="10" borderId="29" xfId="0" applyFill="1" applyBorder="1" applyAlignment="1" applyProtection="1">
      <alignment horizontal="center"/>
      <protection locked="0"/>
    </xf>
    <xf numFmtId="0" fontId="0" fillId="10" borderId="19" xfId="0" applyFill="1" applyBorder="1" applyAlignment="1" applyProtection="1">
      <alignment horizontal="center"/>
      <protection locked="0"/>
    </xf>
    <xf numFmtId="0" fontId="2" fillId="6" borderId="30" xfId="0" applyFont="1" applyFill="1" applyBorder="1" applyAlignment="1" applyProtection="1">
      <alignment horizontal="center" vertical="center"/>
      <protection hidden="1"/>
    </xf>
    <xf numFmtId="0" fontId="2" fillId="8" borderId="31" xfId="0" applyNumberFormat="1" applyFont="1" applyFill="1" applyBorder="1" applyAlignment="1" applyProtection="1">
      <alignment horizontal="center" vertical="center"/>
      <protection hidden="1"/>
    </xf>
    <xf numFmtId="0" fontId="4" fillId="5" borderId="21" xfId="0" applyFont="1" applyFill="1" applyBorder="1" applyAlignment="1" applyProtection="1">
      <alignment vertical="center"/>
      <protection hidden="1"/>
    </xf>
    <xf numFmtId="0" fontId="0" fillId="5" borderId="0" xfId="0" applyFill="1" applyBorder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0" fillId="8" borderId="26" xfId="0" applyNumberFormat="1" applyFill="1" applyBorder="1" applyAlignment="1" applyProtection="1">
      <alignment vertical="center"/>
      <protection hidden="1"/>
    </xf>
    <xf numFmtId="14" fontId="0" fillId="10" borderId="26" xfId="0" applyNumberFormat="1" applyFill="1" applyBorder="1" applyAlignment="1" applyProtection="1">
      <alignment horizontal="left"/>
      <protection locked="0"/>
    </xf>
    <xf numFmtId="0" fontId="0" fillId="10" borderId="26" xfId="0" applyNumberFormat="1" applyFill="1" applyBorder="1" applyAlignment="1" applyProtection="1">
      <alignment horizontal="center"/>
      <protection locked="0"/>
    </xf>
    <xf numFmtId="44" fontId="14" fillId="10" borderId="26" xfId="1" applyFont="1" applyFill="1" applyBorder="1" applyAlignment="1" applyProtection="1">
      <alignment horizontal="left"/>
      <protection locked="0"/>
    </xf>
    <xf numFmtId="0" fontId="0" fillId="10" borderId="26" xfId="0" applyNumberFormat="1" applyFill="1" applyBorder="1" applyAlignment="1" applyProtection="1">
      <alignment horizontal="left"/>
      <protection locked="0"/>
    </xf>
    <xf numFmtId="169" fontId="0" fillId="10" borderId="26" xfId="0" applyNumberFormat="1" applyFill="1" applyBorder="1" applyProtection="1">
      <protection locked="0"/>
    </xf>
    <xf numFmtId="0" fontId="12" fillId="10" borderId="26" xfId="0" applyNumberFormat="1" applyFont="1" applyFill="1" applyBorder="1" applyAlignment="1" applyProtection="1">
      <alignment horizontal="left"/>
      <protection locked="0"/>
    </xf>
    <xf numFmtId="0" fontId="4" fillId="9" borderId="32" xfId="0" applyFont="1" applyFill="1" applyBorder="1" applyAlignment="1" applyProtection="1">
      <alignment horizontal="center" vertical="center"/>
      <protection hidden="1"/>
    </xf>
    <xf numFmtId="0" fontId="4" fillId="9" borderId="33" xfId="0" applyFont="1" applyFill="1" applyBorder="1" applyAlignment="1" applyProtection="1">
      <alignment horizontal="center" vertical="center"/>
      <protection hidden="1"/>
    </xf>
    <xf numFmtId="0" fontId="4" fillId="9" borderId="34" xfId="0" applyFont="1" applyFill="1" applyBorder="1" applyAlignment="1" applyProtection="1">
      <alignment horizontal="center" vertical="center"/>
      <protection hidden="1"/>
    </xf>
    <xf numFmtId="0" fontId="9" fillId="9" borderId="35" xfId="0" applyFont="1" applyFill="1" applyBorder="1" applyAlignment="1" applyProtection="1">
      <alignment horizontal="center" vertical="center"/>
      <protection hidden="1"/>
    </xf>
    <xf numFmtId="0" fontId="9" fillId="9" borderId="36" xfId="0" applyFont="1" applyFill="1" applyBorder="1" applyAlignment="1" applyProtection="1">
      <alignment horizontal="center" vertical="center"/>
      <protection hidden="1"/>
    </xf>
    <xf numFmtId="0" fontId="9" fillId="9" borderId="37" xfId="0" applyFont="1" applyFill="1" applyBorder="1" applyAlignment="1" applyProtection="1">
      <alignment horizontal="center" vertical="center"/>
      <protection hidden="1"/>
    </xf>
    <xf numFmtId="0" fontId="4" fillId="9" borderId="38" xfId="0" applyFont="1" applyFill="1" applyBorder="1" applyAlignment="1" applyProtection="1">
      <alignment horizontal="center" vertical="center"/>
      <protection hidden="1"/>
    </xf>
    <xf numFmtId="0" fontId="4" fillId="9" borderId="39" xfId="0" applyFont="1" applyFill="1" applyBorder="1" applyAlignment="1" applyProtection="1">
      <alignment horizontal="center" vertical="center"/>
      <protection hidden="1"/>
    </xf>
    <xf numFmtId="0" fontId="4" fillId="9" borderId="40" xfId="0" applyFont="1" applyFill="1" applyBorder="1" applyAlignment="1" applyProtection="1">
      <alignment horizontal="center" vertical="center"/>
      <protection hidden="1"/>
    </xf>
    <xf numFmtId="0" fontId="0" fillId="5" borderId="44" xfId="0" applyFill="1" applyBorder="1" applyAlignment="1" applyProtection="1">
      <alignment horizontal="center" vertical="center"/>
      <protection hidden="1"/>
    </xf>
    <xf numFmtId="0" fontId="0" fillId="5" borderId="30" xfId="0" applyFill="1" applyBorder="1" applyAlignment="1" applyProtection="1">
      <alignment horizontal="center" vertical="center"/>
      <protection hidden="1"/>
    </xf>
    <xf numFmtId="44" fontId="14" fillId="10" borderId="28" xfId="1" applyFont="1" applyFill="1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5" borderId="21" xfId="0" applyFill="1" applyBorder="1" applyProtection="1"/>
    <xf numFmtId="0" fontId="0" fillId="5" borderId="0" xfId="0" applyFill="1" applyBorder="1" applyProtection="1"/>
    <xf numFmtId="0" fontId="0" fillId="6" borderId="0" xfId="0" applyFill="1" applyAlignment="1" applyProtection="1">
      <alignment horizontal="right"/>
    </xf>
    <xf numFmtId="0" fontId="12" fillId="6" borderId="0" xfId="0" applyFont="1" applyFill="1" applyAlignment="1" applyProtection="1">
      <alignment horizontal="right"/>
    </xf>
    <xf numFmtId="0" fontId="0" fillId="6" borderId="0" xfId="0" applyFill="1" applyAlignment="1" applyProtection="1">
      <alignment horizontal="center"/>
    </xf>
    <xf numFmtId="49" fontId="0" fillId="8" borderId="26" xfId="0" applyNumberFormat="1" applyFill="1" applyBorder="1" applyAlignment="1" applyProtection="1">
      <alignment horizontal="center" vertical="center"/>
    </xf>
    <xf numFmtId="14" fontId="12" fillId="6" borderId="0" xfId="0" applyNumberFormat="1" applyFont="1" applyFill="1" applyAlignment="1" applyProtection="1">
      <alignment horizontal="right"/>
    </xf>
    <xf numFmtId="49" fontId="0" fillId="6" borderId="0" xfId="0" applyNumberFormat="1" applyFill="1" applyAlignment="1" applyProtection="1">
      <alignment horizontal="right"/>
    </xf>
    <xf numFmtId="0" fontId="0" fillId="6" borderId="0" xfId="0" applyNumberFormat="1" applyFill="1" applyAlignment="1" applyProtection="1">
      <alignment horizontal="right"/>
    </xf>
    <xf numFmtId="1" fontId="0" fillId="8" borderId="26" xfId="0" applyNumberFormat="1" applyFill="1" applyBorder="1" applyAlignment="1" applyProtection="1">
      <alignment horizontal="center"/>
    </xf>
    <xf numFmtId="165" fontId="0" fillId="6" borderId="0" xfId="0" applyNumberFormat="1" applyFill="1" applyAlignment="1" applyProtection="1">
      <alignment horizontal="right"/>
    </xf>
    <xf numFmtId="0" fontId="0" fillId="5" borderId="22" xfId="0" applyFill="1" applyBorder="1" applyProtection="1"/>
    <xf numFmtId="0" fontId="0" fillId="5" borderId="18" xfId="0" applyFill="1" applyBorder="1" applyProtection="1"/>
    <xf numFmtId="165" fontId="0" fillId="6" borderId="18" xfId="0" applyNumberFormat="1" applyFill="1" applyBorder="1" applyAlignment="1" applyProtection="1">
      <alignment horizontal="left"/>
    </xf>
    <xf numFmtId="0" fontId="0" fillId="8" borderId="27" xfId="0" applyNumberFormat="1" applyFill="1" applyBorder="1" applyAlignment="1" applyProtection="1">
      <alignment horizontal="left"/>
    </xf>
    <xf numFmtId="0" fontId="4" fillId="5" borderId="21" xfId="0" applyFont="1" applyFill="1" applyBorder="1" applyProtection="1"/>
    <xf numFmtId="0" fontId="0" fillId="6" borderId="0" xfId="0" applyFill="1" applyAlignment="1" applyProtection="1">
      <alignment horizontal="left"/>
    </xf>
    <xf numFmtId="0" fontId="0" fillId="8" borderId="26" xfId="0" applyNumberFormat="1" applyFill="1" applyBorder="1" applyAlignment="1" applyProtection="1">
      <alignment horizontal="left"/>
    </xf>
    <xf numFmtId="0" fontId="2" fillId="5" borderId="21" xfId="0" applyFont="1" applyFill="1" applyBorder="1" applyAlignment="1" applyProtection="1">
      <alignment vertical="center"/>
    </xf>
    <xf numFmtId="44" fontId="0" fillId="8" borderId="26" xfId="1" applyFont="1" applyFill="1" applyBorder="1" applyAlignment="1" applyProtection="1">
      <alignment horizontal="left"/>
    </xf>
    <xf numFmtId="165" fontId="0" fillId="6" borderId="17" xfId="0" applyNumberFormat="1" applyFill="1" applyBorder="1" applyAlignment="1" applyProtection="1">
      <alignment horizontal="right"/>
    </xf>
    <xf numFmtId="44" fontId="0" fillId="8" borderId="28" xfId="0" applyNumberFormat="1" applyFill="1" applyBorder="1" applyAlignment="1" applyProtection="1">
      <alignment horizontal="left"/>
    </xf>
    <xf numFmtId="165" fontId="2" fillId="6" borderId="0" xfId="0" applyNumberFormat="1" applyFont="1" applyFill="1" applyAlignment="1" applyProtection="1">
      <alignment horizontal="right"/>
    </xf>
    <xf numFmtId="166" fontId="0" fillId="8" borderId="26" xfId="0" applyNumberFormat="1" applyFill="1" applyBorder="1" applyAlignment="1" applyProtection="1">
      <alignment horizontal="left"/>
    </xf>
    <xf numFmtId="44" fontId="0" fillId="8" borderId="26" xfId="1" applyFont="1" applyFill="1" applyBorder="1" applyAlignment="1" applyProtection="1">
      <alignment horizontal="center"/>
    </xf>
    <xf numFmtId="0" fontId="0" fillId="8" borderId="26" xfId="0" applyNumberFormat="1" applyFill="1" applyBorder="1" applyAlignment="1" applyProtection="1">
      <alignment horizontal="center"/>
    </xf>
    <xf numFmtId="44" fontId="0" fillId="8" borderId="26" xfId="0" applyNumberFormat="1" applyFill="1" applyBorder="1" applyAlignment="1" applyProtection="1">
      <alignment horizontal="left"/>
    </xf>
    <xf numFmtId="0" fontId="11" fillId="5" borderId="21" xfId="0" applyFont="1" applyFill="1" applyBorder="1" applyProtection="1"/>
    <xf numFmtId="165" fontId="2" fillId="6" borderId="17" xfId="0" applyNumberFormat="1" applyFont="1" applyFill="1" applyBorder="1" applyAlignment="1" applyProtection="1">
      <alignment horizontal="right"/>
    </xf>
    <xf numFmtId="0" fontId="2" fillId="5" borderId="21" xfId="0" applyFont="1" applyFill="1" applyBorder="1" applyProtection="1"/>
    <xf numFmtId="165" fontId="4" fillId="6" borderId="0" xfId="0" applyNumberFormat="1" applyFont="1" applyFill="1" applyAlignment="1" applyProtection="1">
      <alignment horizontal="right"/>
    </xf>
    <xf numFmtId="0" fontId="0" fillId="6" borderId="18" xfId="0" applyFill="1" applyBorder="1" applyAlignment="1" applyProtection="1">
      <alignment horizontal="left"/>
    </xf>
    <xf numFmtId="0" fontId="1" fillId="5" borderId="0" xfId="0" applyFont="1" applyFill="1" applyBorder="1" applyProtection="1"/>
    <xf numFmtId="0" fontId="1" fillId="6" borderId="0" xfId="0" applyFont="1" applyFill="1" applyAlignment="1" applyProtection="1">
      <alignment horizontal="left"/>
    </xf>
    <xf numFmtId="0" fontId="1" fillId="8" borderId="26" xfId="0" applyNumberFormat="1" applyFont="1" applyFill="1" applyBorder="1" applyAlignment="1" applyProtection="1">
      <alignment horizontal="left"/>
    </xf>
    <xf numFmtId="0" fontId="1" fillId="0" borderId="0" xfId="0" applyFont="1" applyProtection="1"/>
    <xf numFmtId="167" fontId="0" fillId="6" borderId="0" xfId="0" applyNumberFormat="1" applyFill="1" applyAlignment="1" applyProtection="1">
      <alignment horizontal="right"/>
    </xf>
    <xf numFmtId="44" fontId="4" fillId="6" borderId="0" xfId="1" applyFont="1" applyFill="1" applyAlignment="1" applyProtection="1">
      <alignment horizontal="right"/>
    </xf>
    <xf numFmtId="44" fontId="0" fillId="8" borderId="26" xfId="1" applyFont="1" applyFill="1" applyBorder="1" applyProtection="1"/>
    <xf numFmtId="0" fontId="0" fillId="8" borderId="26" xfId="0" applyNumberFormat="1" applyFill="1" applyBorder="1" applyProtection="1"/>
    <xf numFmtId="168" fontId="0" fillId="6" borderId="0" xfId="0" applyNumberFormat="1" applyFill="1" applyAlignment="1" applyProtection="1">
      <alignment horizontal="right"/>
    </xf>
    <xf numFmtId="0" fontId="12" fillId="5" borderId="21" xfId="0" applyFont="1" applyFill="1" applyBorder="1" applyProtection="1"/>
    <xf numFmtId="165" fontId="1" fillId="6" borderId="0" xfId="0" applyNumberFormat="1" applyFont="1" applyFill="1" applyAlignment="1" applyProtection="1">
      <alignment horizontal="right"/>
    </xf>
    <xf numFmtId="44" fontId="4" fillId="6" borderId="0" xfId="0" applyNumberFormat="1" applyFont="1" applyFill="1" applyAlignment="1" applyProtection="1">
      <alignment horizontal="right"/>
    </xf>
    <xf numFmtId="165" fontId="1" fillId="6" borderId="17" xfId="0" applyNumberFormat="1" applyFont="1" applyFill="1" applyBorder="1" applyAlignment="1" applyProtection="1">
      <alignment horizontal="right"/>
    </xf>
    <xf numFmtId="44" fontId="0" fillId="8" borderId="28" xfId="1" applyFont="1" applyFill="1" applyBorder="1" applyProtection="1"/>
    <xf numFmtId="0" fontId="0" fillId="6" borderId="18" xfId="0" applyFill="1" applyBorder="1" applyAlignment="1" applyProtection="1">
      <alignment horizontal="right"/>
    </xf>
    <xf numFmtId="0" fontId="0" fillId="8" borderId="27" xfId="0" applyNumberFormat="1" applyFill="1" applyBorder="1" applyProtection="1"/>
    <xf numFmtId="0" fontId="3" fillId="5" borderId="21" xfId="0" applyFont="1" applyFill="1" applyBorder="1" applyAlignment="1" applyProtection="1">
      <alignment vertical="center"/>
    </xf>
    <xf numFmtId="0" fontId="3" fillId="5" borderId="21" xfId="0" applyFont="1" applyFill="1" applyBorder="1" applyProtection="1"/>
    <xf numFmtId="165" fontId="3" fillId="6" borderId="0" xfId="0" applyNumberFormat="1" applyFont="1" applyFill="1" applyAlignment="1" applyProtection="1">
      <alignment horizontal="right"/>
    </xf>
    <xf numFmtId="164" fontId="1" fillId="6" borderId="17" xfId="0" applyNumberFormat="1" applyFont="1" applyFill="1" applyBorder="1" applyAlignment="1" applyProtection="1">
      <alignment horizontal="right"/>
    </xf>
    <xf numFmtId="0" fontId="13" fillId="5" borderId="22" xfId="0" applyFont="1" applyFill="1" applyBorder="1" applyAlignment="1" applyProtection="1">
      <alignment vertical="center"/>
    </xf>
    <xf numFmtId="0" fontId="0" fillId="5" borderId="18" xfId="0" applyFill="1" applyBorder="1" applyAlignment="1" applyProtection="1">
      <alignment vertical="center"/>
    </xf>
    <xf numFmtId="165" fontId="4" fillId="6" borderId="24" xfId="0" applyNumberFormat="1" applyFont="1" applyFill="1" applyBorder="1" applyAlignment="1" applyProtection="1">
      <alignment horizontal="right" vertical="center"/>
    </xf>
    <xf numFmtId="44" fontId="0" fillId="8" borderId="27" xfId="1" applyFont="1" applyFill="1" applyBorder="1" applyAlignment="1" applyProtection="1">
      <alignment vertical="center"/>
    </xf>
    <xf numFmtId="0" fontId="2" fillId="7" borderId="41" xfId="0" applyFont="1" applyFill="1" applyBorder="1" applyAlignment="1" applyProtection="1">
      <alignment horizontal="center"/>
    </xf>
    <xf numFmtId="0" fontId="2" fillId="7" borderId="42" xfId="0" applyFont="1" applyFill="1" applyBorder="1" applyAlignment="1" applyProtection="1">
      <alignment horizontal="center"/>
    </xf>
    <xf numFmtId="0" fontId="2" fillId="7" borderId="43" xfId="0" applyFont="1" applyFill="1" applyBorder="1" applyAlignment="1" applyProtection="1">
      <alignment horizontal="center"/>
    </xf>
    <xf numFmtId="0" fontId="0" fillId="0" borderId="0" xfId="0" applyNumberFormat="1" applyProtection="1"/>
    <xf numFmtId="0" fontId="2" fillId="2" borderId="1" xfId="0" applyFont="1" applyFill="1" applyBorder="1" applyProtection="1"/>
    <xf numFmtId="0" fontId="0" fillId="2" borderId="2" xfId="0" applyFill="1" applyBorder="1" applyAlignment="1" applyProtection="1">
      <alignment horizontal="right"/>
    </xf>
    <xf numFmtId="0" fontId="0" fillId="2" borderId="23" xfId="0" applyFill="1" applyBorder="1" applyProtection="1"/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right" vertical="center"/>
    </xf>
    <xf numFmtId="0" fontId="2" fillId="7" borderId="19" xfId="0" applyFont="1" applyFill="1" applyBorder="1" applyAlignment="1" applyProtection="1">
      <alignment horizontal="center" vertical="center"/>
    </xf>
    <xf numFmtId="0" fontId="0" fillId="4" borderId="9" xfId="0" applyFill="1" applyBorder="1" applyProtection="1"/>
    <xf numFmtId="0" fontId="0" fillId="4" borderId="10" xfId="0" applyFill="1" applyBorder="1" applyProtection="1"/>
    <xf numFmtId="49" fontId="12" fillId="4" borderId="6" xfId="0" applyNumberFormat="1" applyFont="1" applyFill="1" applyBorder="1" applyAlignment="1" applyProtection="1">
      <alignment horizontal="left"/>
    </xf>
    <xf numFmtId="0" fontId="0" fillId="4" borderId="0" xfId="0" applyFill="1" applyBorder="1" applyAlignment="1" applyProtection="1">
      <alignment horizontal="right"/>
    </xf>
    <xf numFmtId="0" fontId="2" fillId="5" borderId="13" xfId="0" applyFont="1" applyFill="1" applyBorder="1" applyProtection="1"/>
    <xf numFmtId="0" fontId="2" fillId="5" borderId="25" xfId="0" applyFont="1" applyFill="1" applyBorder="1" applyAlignment="1" applyProtection="1">
      <alignment horizontal="right"/>
    </xf>
    <xf numFmtId="0" fontId="2" fillId="5" borderId="20" xfId="0" applyFont="1" applyFill="1" applyBorder="1" applyAlignment="1" applyProtection="1">
      <alignment horizontal="center"/>
    </xf>
    <xf numFmtId="0" fontId="8" fillId="5" borderId="14" xfId="0" applyFont="1" applyFill="1" applyBorder="1" applyProtection="1"/>
    <xf numFmtId="0" fontId="0" fillId="5" borderId="15" xfId="0" applyFill="1" applyBorder="1" applyProtection="1"/>
    <xf numFmtId="0" fontId="0" fillId="5" borderId="16" xfId="0" applyFill="1" applyBorder="1" applyProtection="1"/>
    <xf numFmtId="0" fontId="4" fillId="3" borderId="3" xfId="0" applyFont="1" applyFill="1" applyBorder="1" applyProtection="1"/>
    <xf numFmtId="0" fontId="0" fillId="3" borderId="4" xfId="0" applyFill="1" applyBorder="1" applyProtection="1"/>
    <xf numFmtId="0" fontId="0" fillId="3" borderId="5" xfId="0" applyFill="1" applyBorder="1" applyProtection="1"/>
    <xf numFmtId="0" fontId="5" fillId="3" borderId="7" xfId="0" applyFont="1" applyFill="1" applyBorder="1" applyAlignment="1" applyProtection="1">
      <alignment vertical="top" wrapText="1"/>
    </xf>
    <xf numFmtId="0" fontId="6" fillId="3" borderId="0" xfId="0" applyFont="1" applyFill="1" applyBorder="1" applyAlignment="1" applyProtection="1">
      <alignment horizontal="center" vertical="top" wrapText="1"/>
    </xf>
    <xf numFmtId="0" fontId="6" fillId="3" borderId="8" xfId="0" applyFont="1" applyFill="1" applyBorder="1" applyAlignment="1" applyProtection="1">
      <alignment horizontal="center" vertical="top" wrapText="1"/>
    </xf>
    <xf numFmtId="0" fontId="7" fillId="3" borderId="7" xfId="0" applyFont="1" applyFill="1" applyBorder="1" applyAlignment="1" applyProtection="1">
      <alignment vertical="top" wrapText="1"/>
    </xf>
    <xf numFmtId="164" fontId="7" fillId="3" borderId="0" xfId="0" applyNumberFormat="1" applyFont="1" applyFill="1" applyBorder="1" applyAlignment="1" applyProtection="1">
      <alignment horizontal="center" vertical="top" wrapText="1"/>
    </xf>
    <xf numFmtId="164" fontId="7" fillId="3" borderId="8" xfId="0" applyNumberFormat="1" applyFont="1" applyFill="1" applyBorder="1" applyAlignment="1" applyProtection="1">
      <alignment horizontal="center" vertical="top" wrapText="1"/>
    </xf>
    <xf numFmtId="0" fontId="7" fillId="3" borderId="7" xfId="0" applyFont="1" applyFill="1" applyBorder="1" applyAlignment="1" applyProtection="1">
      <alignment wrapText="1"/>
    </xf>
    <xf numFmtId="164" fontId="7" fillId="3" borderId="0" xfId="0" applyNumberFormat="1" applyFont="1" applyFill="1" applyBorder="1" applyAlignment="1" applyProtection="1">
      <alignment horizontal="center" wrapText="1"/>
    </xf>
    <xf numFmtId="0" fontId="7" fillId="3" borderId="11" xfId="0" applyFont="1" applyFill="1" applyBorder="1" applyAlignment="1" applyProtection="1">
      <alignment vertical="top" wrapText="1"/>
    </xf>
    <xf numFmtId="164" fontId="7" fillId="3" borderId="12" xfId="0" applyNumberFormat="1" applyFont="1" applyFill="1" applyBorder="1" applyAlignment="1" applyProtection="1">
      <alignment horizontal="center" vertical="top" wrapText="1"/>
    </xf>
    <xf numFmtId="0" fontId="0" fillId="0" borderId="45" xfId="0" applyBorder="1" applyProtection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abSelected="1" zoomScale="130" zoomScaleNormal="130" workbookViewId="0">
      <selection activeCell="D68" sqref="D68"/>
    </sheetView>
  </sheetViews>
  <sheetFormatPr baseColWidth="10" defaultRowHeight="12.75" x14ac:dyDescent="0.2"/>
  <cols>
    <col min="1" max="1" width="17.140625" style="27" customWidth="1"/>
    <col min="2" max="2" width="26.42578125" style="27" customWidth="1"/>
    <col min="3" max="3" width="17" style="27" customWidth="1"/>
    <col min="4" max="4" width="24.5703125" style="88" customWidth="1"/>
    <col min="5" max="5" width="12.42578125" style="27" customWidth="1"/>
    <col min="6" max="16384" width="11.42578125" style="27"/>
  </cols>
  <sheetData>
    <row r="1" spans="1:4" ht="15" customHeight="1" x14ac:dyDescent="0.2">
      <c r="A1" s="15" t="s">
        <v>24</v>
      </c>
      <c r="B1" s="16"/>
      <c r="C1" s="16"/>
      <c r="D1" s="17"/>
    </row>
    <row r="2" spans="1:4" ht="12.75" customHeight="1" thickBot="1" x14ac:dyDescent="0.25">
      <c r="A2" s="18" t="s">
        <v>1</v>
      </c>
      <c r="B2" s="19"/>
      <c r="C2" s="19"/>
      <c r="D2" s="20"/>
    </row>
    <row r="3" spans="1:4" ht="19.5" customHeight="1" thickBot="1" x14ac:dyDescent="0.25">
      <c r="A3" s="21" t="s">
        <v>76</v>
      </c>
      <c r="B3" s="22"/>
      <c r="C3" s="22"/>
      <c r="D3" s="23"/>
    </row>
    <row r="4" spans="1:4" ht="21.75" customHeight="1" thickBot="1" x14ac:dyDescent="0.25">
      <c r="A4" s="24" t="s">
        <v>25</v>
      </c>
      <c r="B4" s="25"/>
      <c r="C4" s="3" t="s">
        <v>26</v>
      </c>
      <c r="D4" s="4" t="s">
        <v>31</v>
      </c>
    </row>
    <row r="5" spans="1:4" s="28" customFormat="1" ht="21" customHeight="1" thickTop="1" x14ac:dyDescent="0.2">
      <c r="A5" s="5" t="s">
        <v>30</v>
      </c>
      <c r="B5" s="6"/>
      <c r="C5" s="7"/>
      <c r="D5" s="8"/>
    </row>
    <row r="6" spans="1:4" ht="15" customHeight="1" x14ac:dyDescent="0.2">
      <c r="A6" s="29" t="s">
        <v>27</v>
      </c>
      <c r="B6" s="30"/>
      <c r="C6" s="31" t="s">
        <v>54</v>
      </c>
      <c r="D6" s="12"/>
    </row>
    <row r="7" spans="1:4" ht="15" customHeight="1" x14ac:dyDescent="0.2">
      <c r="A7" s="29" t="s">
        <v>2</v>
      </c>
      <c r="B7" s="30"/>
      <c r="C7" s="32" t="s">
        <v>77</v>
      </c>
      <c r="D7" s="14"/>
    </row>
    <row r="8" spans="1:4" ht="15" customHeight="1" x14ac:dyDescent="0.2">
      <c r="A8" s="29" t="s">
        <v>50</v>
      </c>
      <c r="B8" s="30"/>
      <c r="C8" s="33">
        <v>365</v>
      </c>
      <c r="D8" s="34">
        <f>C74</f>
        <v>0</v>
      </c>
    </row>
    <row r="9" spans="1:4" ht="15" customHeight="1" x14ac:dyDescent="0.2">
      <c r="A9" s="29" t="s">
        <v>28</v>
      </c>
      <c r="B9" s="30"/>
      <c r="C9" s="35" t="s">
        <v>78</v>
      </c>
      <c r="D9" s="9"/>
    </row>
    <row r="10" spans="1:4" ht="15" customHeight="1" x14ac:dyDescent="0.2">
      <c r="A10" s="29" t="s">
        <v>29</v>
      </c>
      <c r="B10" s="30"/>
      <c r="C10" s="35" t="s">
        <v>79</v>
      </c>
      <c r="D10" s="9"/>
    </row>
    <row r="11" spans="1:4" ht="15" customHeight="1" x14ac:dyDescent="0.2">
      <c r="A11" s="29" t="s">
        <v>38</v>
      </c>
      <c r="B11" s="30"/>
      <c r="C11" s="36" t="s">
        <v>55</v>
      </c>
      <c r="D11" s="10"/>
    </row>
    <row r="12" spans="1:4" ht="15" customHeight="1" x14ac:dyDescent="0.2">
      <c r="A12" s="29" t="s">
        <v>39</v>
      </c>
      <c r="B12" s="30"/>
      <c r="C12" s="37" t="s">
        <v>42</v>
      </c>
      <c r="D12" s="10"/>
    </row>
    <row r="13" spans="1:4" ht="15" customHeight="1" x14ac:dyDescent="0.2">
      <c r="A13" s="29" t="s">
        <v>40</v>
      </c>
      <c r="B13" s="30"/>
      <c r="C13" s="37" t="s">
        <v>56</v>
      </c>
      <c r="D13" s="38">
        <f>D11-D12</f>
        <v>0</v>
      </c>
    </row>
    <row r="14" spans="1:4" ht="15" customHeight="1" x14ac:dyDescent="0.2">
      <c r="A14" s="29" t="s">
        <v>51</v>
      </c>
      <c r="B14" s="30"/>
      <c r="C14" s="31" t="s">
        <v>32</v>
      </c>
      <c r="D14" s="10"/>
    </row>
    <row r="15" spans="1:4" ht="15" customHeight="1" x14ac:dyDescent="0.2">
      <c r="A15" s="29" t="s">
        <v>35</v>
      </c>
      <c r="B15" s="30"/>
      <c r="C15" s="39">
        <v>60</v>
      </c>
      <c r="D15" s="11"/>
    </row>
    <row r="16" spans="1:4" ht="13.5" thickBot="1" x14ac:dyDescent="0.25">
      <c r="A16" s="40"/>
      <c r="B16" s="41"/>
      <c r="C16" s="42"/>
      <c r="D16" s="43"/>
    </row>
    <row r="17" spans="1:4" ht="18" customHeight="1" thickTop="1" x14ac:dyDescent="0.25">
      <c r="A17" s="44" t="s">
        <v>33</v>
      </c>
      <c r="B17" s="30"/>
      <c r="C17" s="45"/>
      <c r="D17" s="46"/>
    </row>
    <row r="18" spans="1:4" x14ac:dyDescent="0.2">
      <c r="A18" s="29"/>
      <c r="B18" s="30"/>
      <c r="C18" s="45"/>
      <c r="D18" s="46"/>
    </row>
    <row r="19" spans="1:4" ht="18" customHeight="1" x14ac:dyDescent="0.2">
      <c r="A19" s="47" t="s">
        <v>34</v>
      </c>
      <c r="B19" s="30"/>
      <c r="C19" s="45"/>
      <c r="D19" s="46"/>
    </row>
    <row r="20" spans="1:4" ht="15" customHeight="1" x14ac:dyDescent="0.2">
      <c r="A20" s="29" t="s">
        <v>65</v>
      </c>
      <c r="B20" s="30"/>
      <c r="C20" s="39">
        <v>60</v>
      </c>
      <c r="D20" s="48">
        <f>D15/365*D8</f>
        <v>0</v>
      </c>
    </row>
    <row r="21" spans="1:4" ht="15" customHeight="1" x14ac:dyDescent="0.2">
      <c r="A21" s="29" t="s">
        <v>36</v>
      </c>
      <c r="B21" s="30"/>
      <c r="C21" s="49">
        <v>2.52</v>
      </c>
      <c r="D21" s="50">
        <f>D20*7%</f>
        <v>0</v>
      </c>
    </row>
    <row r="22" spans="1:4" ht="15" customHeight="1" x14ac:dyDescent="0.2">
      <c r="A22" s="29" t="s">
        <v>45</v>
      </c>
      <c r="B22" s="30"/>
      <c r="C22" s="51">
        <v>38.520000000000003</v>
      </c>
      <c r="D22" s="52">
        <f>D20+D21</f>
        <v>0</v>
      </c>
    </row>
    <row r="23" spans="1:4" x14ac:dyDescent="0.2">
      <c r="A23" s="29"/>
      <c r="B23" s="30"/>
      <c r="C23" s="45"/>
      <c r="D23" s="46"/>
    </row>
    <row r="24" spans="1:4" ht="16.5" customHeight="1" x14ac:dyDescent="0.2">
      <c r="A24" s="47" t="s">
        <v>37</v>
      </c>
      <c r="B24" s="30"/>
      <c r="C24" s="45"/>
      <c r="D24" s="46"/>
    </row>
    <row r="25" spans="1:4" ht="15" customHeight="1" x14ac:dyDescent="0.2">
      <c r="A25" s="29" t="s">
        <v>63</v>
      </c>
      <c r="B25" s="30"/>
      <c r="C25" s="39">
        <v>1.5</v>
      </c>
      <c r="D25" s="53">
        <v>1.5</v>
      </c>
    </row>
    <row r="26" spans="1:4" ht="15" customHeight="1" x14ac:dyDescent="0.2">
      <c r="A26" s="29" t="s">
        <v>41</v>
      </c>
      <c r="B26" s="30"/>
      <c r="C26" s="31" t="s">
        <v>56</v>
      </c>
      <c r="D26" s="54">
        <f>D13</f>
        <v>0</v>
      </c>
    </row>
    <row r="27" spans="1:4" ht="21.75" customHeight="1" x14ac:dyDescent="0.2">
      <c r="A27" s="29" t="s">
        <v>43</v>
      </c>
      <c r="B27" s="30"/>
      <c r="C27" s="39">
        <v>162</v>
      </c>
      <c r="D27" s="48">
        <f>D26*D25</f>
        <v>0</v>
      </c>
    </row>
    <row r="28" spans="1:4" ht="15" customHeight="1" x14ac:dyDescent="0.2">
      <c r="A28" s="29" t="s">
        <v>36</v>
      </c>
      <c r="B28" s="30"/>
      <c r="C28" s="49">
        <v>11.34</v>
      </c>
      <c r="D28" s="50">
        <f>D27*7%</f>
        <v>0</v>
      </c>
    </row>
    <row r="29" spans="1:4" ht="15" customHeight="1" x14ac:dyDescent="0.2">
      <c r="A29" s="29" t="s">
        <v>44</v>
      </c>
      <c r="B29" s="30"/>
      <c r="C29" s="51">
        <v>173.34</v>
      </c>
      <c r="D29" s="55">
        <f>D27+D28</f>
        <v>0</v>
      </c>
    </row>
    <row r="30" spans="1:4" x14ac:dyDescent="0.2">
      <c r="A30" s="29"/>
      <c r="B30" s="30"/>
      <c r="C30" s="45"/>
      <c r="D30" s="46"/>
    </row>
    <row r="31" spans="1:4" ht="15" customHeight="1" x14ac:dyDescent="0.2">
      <c r="A31" s="56" t="s">
        <v>45</v>
      </c>
      <c r="B31" s="30"/>
      <c r="C31" s="51">
        <f>C22</f>
        <v>38.520000000000003</v>
      </c>
      <c r="D31" s="48">
        <f>D22</f>
        <v>0</v>
      </c>
    </row>
    <row r="32" spans="1:4" ht="15" customHeight="1" x14ac:dyDescent="0.2">
      <c r="A32" s="56" t="s">
        <v>53</v>
      </c>
      <c r="B32" s="30"/>
      <c r="C32" s="57">
        <f>C29</f>
        <v>173.34</v>
      </c>
      <c r="D32" s="50">
        <f>D29</f>
        <v>0</v>
      </c>
    </row>
    <row r="33" spans="1:4" ht="15" customHeight="1" x14ac:dyDescent="0.25">
      <c r="A33" s="58" t="s">
        <v>46</v>
      </c>
      <c r="B33" s="30"/>
      <c r="C33" s="59">
        <f>SUM(C31:C32)</f>
        <v>211.86</v>
      </c>
      <c r="D33" s="52">
        <f>D31+D32</f>
        <v>0</v>
      </c>
    </row>
    <row r="34" spans="1:4" ht="13.5" thickBot="1" x14ac:dyDescent="0.25">
      <c r="A34" s="40"/>
      <c r="B34" s="41"/>
      <c r="C34" s="60"/>
      <c r="D34" s="43"/>
    </row>
    <row r="35" spans="1:4" s="64" customFormat="1" ht="24.75" customHeight="1" thickTop="1" x14ac:dyDescent="0.25">
      <c r="A35" s="44" t="s">
        <v>59</v>
      </c>
      <c r="B35" s="61"/>
      <c r="C35" s="62"/>
      <c r="D35" s="63"/>
    </row>
    <row r="36" spans="1:4" ht="23.25" customHeight="1" x14ac:dyDescent="0.2">
      <c r="A36" s="47" t="s">
        <v>57</v>
      </c>
      <c r="B36" s="30"/>
      <c r="C36" s="45"/>
      <c r="D36" s="46"/>
    </row>
    <row r="37" spans="1:4" ht="15" customHeight="1" x14ac:dyDescent="0.2">
      <c r="A37" s="29" t="s">
        <v>62</v>
      </c>
      <c r="B37" s="30"/>
      <c r="C37" s="39">
        <v>1.9</v>
      </c>
      <c r="D37" s="53">
        <v>1.9</v>
      </c>
    </row>
    <row r="38" spans="1:4" ht="15" customHeight="1" x14ac:dyDescent="0.2">
      <c r="A38" s="29" t="s">
        <v>41</v>
      </c>
      <c r="B38" s="30"/>
      <c r="C38" s="65">
        <v>120</v>
      </c>
      <c r="D38" s="38">
        <f>D13</f>
        <v>0</v>
      </c>
    </row>
    <row r="39" spans="1:4" ht="18" customHeight="1" x14ac:dyDescent="0.25">
      <c r="A39" s="58" t="s">
        <v>61</v>
      </c>
      <c r="B39" s="30"/>
      <c r="C39" s="66">
        <f>C37*C38</f>
        <v>228</v>
      </c>
      <c r="D39" s="67">
        <f>D37*D38</f>
        <v>0</v>
      </c>
    </row>
    <row r="40" spans="1:4" ht="26.25" customHeight="1" x14ac:dyDescent="0.25">
      <c r="A40" s="58" t="s">
        <v>58</v>
      </c>
      <c r="B40" s="30"/>
      <c r="C40" s="59"/>
      <c r="D40" s="68"/>
    </row>
    <row r="41" spans="1:4" ht="18" customHeight="1" x14ac:dyDescent="0.2">
      <c r="A41" s="29" t="s">
        <v>60</v>
      </c>
      <c r="B41" s="30"/>
      <c r="C41" s="39">
        <v>0.2</v>
      </c>
      <c r="D41" s="53">
        <v>0.2</v>
      </c>
    </row>
    <row r="42" spans="1:4" ht="18" customHeight="1" x14ac:dyDescent="0.2">
      <c r="A42" s="29" t="s">
        <v>64</v>
      </c>
      <c r="B42" s="30"/>
      <c r="C42" s="69">
        <v>110</v>
      </c>
      <c r="D42" s="13"/>
    </row>
    <row r="43" spans="1:4" ht="18" customHeight="1" x14ac:dyDescent="0.2">
      <c r="A43" s="70" t="s">
        <v>80</v>
      </c>
      <c r="B43" s="30"/>
      <c r="C43" s="71">
        <f>C41*C42</f>
        <v>22</v>
      </c>
      <c r="D43" s="67">
        <f>D41*D42</f>
        <v>0</v>
      </c>
    </row>
    <row r="44" spans="1:4" ht="18" customHeight="1" x14ac:dyDescent="0.25">
      <c r="A44" s="58" t="s">
        <v>66</v>
      </c>
      <c r="B44" s="30"/>
      <c r="C44" s="72">
        <v>22</v>
      </c>
      <c r="D44" s="67">
        <f>D43/365*D8</f>
        <v>0</v>
      </c>
    </row>
    <row r="45" spans="1:4" ht="12" customHeight="1" x14ac:dyDescent="0.25">
      <c r="A45" s="58"/>
      <c r="B45" s="30"/>
      <c r="C45" s="59"/>
      <c r="D45" s="68"/>
    </row>
    <row r="46" spans="1:4" ht="15" customHeight="1" x14ac:dyDescent="0.2">
      <c r="A46" s="70" t="s">
        <v>68</v>
      </c>
      <c r="B46" s="30"/>
      <c r="C46" s="71">
        <v>218.4</v>
      </c>
      <c r="D46" s="67">
        <f>D39</f>
        <v>0</v>
      </c>
    </row>
    <row r="47" spans="1:4" ht="12.75" customHeight="1" x14ac:dyDescent="0.2">
      <c r="A47" s="70" t="s">
        <v>69</v>
      </c>
      <c r="B47" s="30"/>
      <c r="C47" s="73">
        <v>19.8</v>
      </c>
      <c r="D47" s="74">
        <f>D44</f>
        <v>0</v>
      </c>
    </row>
    <row r="48" spans="1:4" ht="18" customHeight="1" x14ac:dyDescent="0.25">
      <c r="A48" s="58" t="s">
        <v>67</v>
      </c>
      <c r="B48" s="30"/>
      <c r="C48" s="59">
        <f>SUM(C46:C47)</f>
        <v>238.20000000000002</v>
      </c>
      <c r="D48" s="67">
        <f>D46+D47</f>
        <v>0</v>
      </c>
    </row>
    <row r="49" spans="1:4" ht="13.5" thickBot="1" x14ac:dyDescent="0.25">
      <c r="A49" s="40"/>
      <c r="B49" s="41"/>
      <c r="C49" s="75"/>
      <c r="D49" s="76"/>
    </row>
    <row r="50" spans="1:4" ht="24.75" customHeight="1" thickTop="1" x14ac:dyDescent="0.2">
      <c r="A50" s="77" t="s">
        <v>47</v>
      </c>
      <c r="B50" s="30"/>
      <c r="C50" s="31"/>
      <c r="D50" s="68"/>
    </row>
    <row r="51" spans="1:4" ht="15" customHeight="1" x14ac:dyDescent="0.2">
      <c r="A51" s="29" t="s">
        <v>70</v>
      </c>
      <c r="B51" s="30"/>
      <c r="C51" s="39">
        <v>211.86</v>
      </c>
      <c r="D51" s="67">
        <f>D33</f>
        <v>0</v>
      </c>
    </row>
    <row r="52" spans="1:4" ht="15" customHeight="1" x14ac:dyDescent="0.2">
      <c r="A52" s="29" t="s">
        <v>67</v>
      </c>
      <c r="B52" s="30"/>
      <c r="C52" s="49">
        <v>238.2</v>
      </c>
      <c r="D52" s="74">
        <f>D48</f>
        <v>0</v>
      </c>
    </row>
    <row r="53" spans="1:4" ht="21" customHeight="1" x14ac:dyDescent="0.25">
      <c r="A53" s="78" t="s">
        <v>71</v>
      </c>
      <c r="B53" s="30"/>
      <c r="C53" s="79">
        <f>SUM(C51:C52)</f>
        <v>450.06</v>
      </c>
      <c r="D53" s="67">
        <f>D51+D52</f>
        <v>0</v>
      </c>
    </row>
    <row r="54" spans="1:4" ht="16.5" customHeight="1" x14ac:dyDescent="0.2">
      <c r="A54" s="29"/>
      <c r="B54" s="30"/>
      <c r="C54" s="31"/>
      <c r="D54" s="68"/>
    </row>
    <row r="55" spans="1:4" ht="14.25" x14ac:dyDescent="0.2">
      <c r="A55" s="29" t="s">
        <v>48</v>
      </c>
      <c r="B55" s="30"/>
      <c r="C55" s="80"/>
      <c r="D55" s="26"/>
    </row>
    <row r="56" spans="1:4" s="28" customFormat="1" ht="20.25" customHeight="1" thickBot="1" x14ac:dyDescent="0.25">
      <c r="A56" s="81" t="s">
        <v>72</v>
      </c>
      <c r="B56" s="82"/>
      <c r="C56" s="83">
        <f>SUM(C53:C55)</f>
        <v>450.06</v>
      </c>
      <c r="D56" s="84">
        <f>D53-D55</f>
        <v>0</v>
      </c>
    </row>
    <row r="57" spans="1:4" ht="20.25" customHeight="1" thickTop="1" thickBot="1" x14ac:dyDescent="0.25">
      <c r="A57" s="85" t="s">
        <v>52</v>
      </c>
      <c r="B57" s="86"/>
      <c r="C57" s="86"/>
      <c r="D57" s="87"/>
    </row>
    <row r="59" spans="1:4" ht="13.5" thickBot="1" x14ac:dyDescent="0.25"/>
    <row r="60" spans="1:4" ht="13.5" thickBot="1" x14ac:dyDescent="0.25">
      <c r="A60" s="89" t="s">
        <v>15</v>
      </c>
      <c r="B60" s="90"/>
      <c r="C60" s="91"/>
    </row>
    <row r="61" spans="1:4" x14ac:dyDescent="0.2">
      <c r="A61" s="92"/>
      <c r="B61" s="93" t="s">
        <v>75</v>
      </c>
      <c r="C61" s="94" t="s">
        <v>49</v>
      </c>
    </row>
    <row r="62" spans="1:4" ht="15.95" customHeight="1" x14ac:dyDescent="0.2">
      <c r="A62" s="95" t="s">
        <v>5</v>
      </c>
      <c r="B62" s="96">
        <v>31</v>
      </c>
      <c r="C62" s="1"/>
    </row>
    <row r="63" spans="1:4" ht="15.95" customHeight="1" x14ac:dyDescent="0.2">
      <c r="A63" s="97" t="s">
        <v>82</v>
      </c>
      <c r="B63" s="98" t="s">
        <v>73</v>
      </c>
      <c r="C63" s="2"/>
    </row>
    <row r="64" spans="1:4" ht="15.95" customHeight="1" x14ac:dyDescent="0.2">
      <c r="A64" s="92" t="s">
        <v>6</v>
      </c>
      <c r="B64" s="98">
        <v>31</v>
      </c>
      <c r="C64" s="2"/>
    </row>
    <row r="65" spans="1:3" ht="15.95" customHeight="1" x14ac:dyDescent="0.2">
      <c r="A65" s="92" t="s">
        <v>7</v>
      </c>
      <c r="B65" s="98">
        <v>30</v>
      </c>
      <c r="C65" s="2"/>
    </row>
    <row r="66" spans="1:3" ht="15.95" customHeight="1" x14ac:dyDescent="0.2">
      <c r="A66" s="92" t="s">
        <v>0</v>
      </c>
      <c r="B66" s="98">
        <v>31</v>
      </c>
      <c r="C66" s="2"/>
    </row>
    <row r="67" spans="1:3" ht="15.95" customHeight="1" x14ac:dyDescent="0.2">
      <c r="A67" s="92" t="s">
        <v>8</v>
      </c>
      <c r="B67" s="98">
        <v>30</v>
      </c>
      <c r="C67" s="2"/>
    </row>
    <row r="68" spans="1:3" ht="15.95" customHeight="1" x14ac:dyDescent="0.2">
      <c r="A68" s="92" t="s">
        <v>9</v>
      </c>
      <c r="B68" s="98">
        <v>31</v>
      </c>
      <c r="C68" s="2"/>
    </row>
    <row r="69" spans="1:3" ht="15.95" customHeight="1" x14ac:dyDescent="0.2">
      <c r="A69" s="92" t="s">
        <v>10</v>
      </c>
      <c r="B69" s="98">
        <v>31</v>
      </c>
      <c r="C69" s="2"/>
    </row>
    <row r="70" spans="1:3" ht="15.95" customHeight="1" x14ac:dyDescent="0.2">
      <c r="A70" s="92" t="s">
        <v>11</v>
      </c>
      <c r="B70" s="98">
        <v>30</v>
      </c>
      <c r="C70" s="2"/>
    </row>
    <row r="71" spans="1:3" ht="15.95" customHeight="1" x14ac:dyDescent="0.2">
      <c r="A71" s="92" t="s">
        <v>12</v>
      </c>
      <c r="B71" s="98">
        <v>31</v>
      </c>
      <c r="C71" s="2"/>
    </row>
    <row r="72" spans="1:3" ht="15.95" customHeight="1" x14ac:dyDescent="0.2">
      <c r="A72" s="92" t="s">
        <v>13</v>
      </c>
      <c r="B72" s="98">
        <v>30</v>
      </c>
      <c r="C72" s="2"/>
    </row>
    <row r="73" spans="1:3" ht="15.95" customHeight="1" thickBot="1" x14ac:dyDescent="0.25">
      <c r="A73" s="92" t="s">
        <v>14</v>
      </c>
      <c r="B73" s="98">
        <v>31</v>
      </c>
      <c r="C73" s="2"/>
    </row>
    <row r="74" spans="1:3" x14ac:dyDescent="0.2">
      <c r="A74" s="99" t="s">
        <v>16</v>
      </c>
      <c r="B74" s="100" t="s">
        <v>74</v>
      </c>
      <c r="C74" s="101">
        <f>C62+C63+C64+C65+C66+C67+C68+C69+C70+C71+C72+C73</f>
        <v>0</v>
      </c>
    </row>
    <row r="75" spans="1:3" ht="13.5" thickBot="1" x14ac:dyDescent="0.25">
      <c r="A75" s="102"/>
      <c r="B75" s="103"/>
      <c r="C75" s="104"/>
    </row>
    <row r="76" spans="1:3" ht="13.5" thickBot="1" x14ac:dyDescent="0.25"/>
    <row r="77" spans="1:3" ht="15" x14ac:dyDescent="0.25">
      <c r="A77" s="105" t="s">
        <v>81</v>
      </c>
      <c r="B77" s="106"/>
      <c r="C77" s="107"/>
    </row>
    <row r="78" spans="1:3" ht="15" x14ac:dyDescent="0.2">
      <c r="A78" s="108"/>
      <c r="B78" s="109" t="s">
        <v>3</v>
      </c>
      <c r="C78" s="110" t="s">
        <v>4</v>
      </c>
    </row>
    <row r="79" spans="1:3" ht="18" x14ac:dyDescent="0.2">
      <c r="A79" s="111" t="s">
        <v>22</v>
      </c>
      <c r="B79" s="112">
        <v>60</v>
      </c>
      <c r="C79" s="113">
        <f t="shared" ref="C79:C85" si="0">B79+(B79*7%)</f>
        <v>64.2</v>
      </c>
    </row>
    <row r="80" spans="1:3" ht="18" x14ac:dyDescent="0.2">
      <c r="A80" s="111" t="s">
        <v>23</v>
      </c>
      <c r="B80" s="112">
        <v>84</v>
      </c>
      <c r="C80" s="113">
        <f t="shared" si="0"/>
        <v>89.88</v>
      </c>
    </row>
    <row r="81" spans="1:3" ht="18" x14ac:dyDescent="0.2">
      <c r="A81" s="111" t="s">
        <v>21</v>
      </c>
      <c r="B81" s="112">
        <v>108</v>
      </c>
      <c r="C81" s="113">
        <f t="shared" si="0"/>
        <v>115.56</v>
      </c>
    </row>
    <row r="82" spans="1:3" ht="18" x14ac:dyDescent="0.2">
      <c r="A82" s="111" t="s">
        <v>20</v>
      </c>
      <c r="B82" s="112">
        <v>144</v>
      </c>
      <c r="C82" s="113">
        <f t="shared" si="0"/>
        <v>154.08000000000001</v>
      </c>
    </row>
    <row r="83" spans="1:3" ht="18" x14ac:dyDescent="0.35">
      <c r="A83" s="114" t="s">
        <v>19</v>
      </c>
      <c r="B83" s="115">
        <v>576</v>
      </c>
      <c r="C83" s="113">
        <f t="shared" si="0"/>
        <v>616.32000000000005</v>
      </c>
    </row>
    <row r="84" spans="1:3" ht="18" x14ac:dyDescent="0.2">
      <c r="A84" s="111" t="s">
        <v>17</v>
      </c>
      <c r="B84" s="112">
        <v>648</v>
      </c>
      <c r="C84" s="113">
        <f t="shared" si="0"/>
        <v>693.36</v>
      </c>
    </row>
    <row r="85" spans="1:3" ht="18.75" thickBot="1" x14ac:dyDescent="0.25">
      <c r="A85" s="116" t="s">
        <v>18</v>
      </c>
      <c r="B85" s="117">
        <v>864</v>
      </c>
      <c r="C85" s="113">
        <f t="shared" si="0"/>
        <v>924.48</v>
      </c>
    </row>
    <row r="86" spans="1:3" x14ac:dyDescent="0.2">
      <c r="C86" s="118"/>
    </row>
  </sheetData>
  <sheetProtection password="FE60" sheet="1"/>
  <dataConsolidate/>
  <mergeCells count="5">
    <mergeCell ref="A1:D1"/>
    <mergeCell ref="A2:D2"/>
    <mergeCell ref="A3:D3"/>
    <mergeCell ref="A57:D57"/>
    <mergeCell ref="A4:B4"/>
  </mergeCells>
  <phoneticPr fontId="0" type="noConversion"/>
  <pageMargins left="0.78740157499999996" right="0.78740157499999996" top="0.38" bottom="0.51" header="0.31" footer="0.3"/>
  <pageSetup paperSize="9" orientation="portrait" horizontalDpi="300" verticalDpi="300" r:id="rId1"/>
  <headerFooter alignWithMargins="0">
    <oddFooter>&amp;Lritter&amp;CSeite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Stadtverwaltung Donauwörth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ritter</dc:creator>
  <cp:lastModifiedBy>roehling.maximilian</cp:lastModifiedBy>
  <cp:lastPrinted>2023-02-20T09:29:13Z</cp:lastPrinted>
  <dcterms:created xsi:type="dcterms:W3CDTF">2004-11-12T08:00:38Z</dcterms:created>
  <dcterms:modified xsi:type="dcterms:W3CDTF">2023-02-20T09:42:52Z</dcterms:modified>
</cp:coreProperties>
</file>